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aspol01\compartidas\CONTRATACION PUBLICA\ESTADISTICA EMPRESAS\"/>
    </mc:Choice>
  </mc:AlternateContent>
  <bookViews>
    <workbookView xWindow="0" yWindow="0" windowWidth="28800" windowHeight="123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I6" i="1"/>
  <c r="H6" i="1"/>
  <c r="H30" i="1" l="1"/>
  <c r="H29" i="1"/>
  <c r="H28" i="1"/>
  <c r="H27" i="1"/>
  <c r="H26" i="1"/>
  <c r="H23" i="1"/>
  <c r="H22" i="1"/>
  <c r="G31" i="1"/>
  <c r="F31" i="1"/>
  <c r="E31" i="1"/>
  <c r="D31" i="1"/>
  <c r="I28" i="1"/>
  <c r="G15" i="1"/>
  <c r="F15" i="1"/>
  <c r="E15" i="1"/>
  <c r="H14" i="1"/>
  <c r="H13" i="1"/>
  <c r="H12" i="1"/>
  <c r="I12" i="1" s="1"/>
  <c r="H11" i="1"/>
  <c r="H10" i="1"/>
  <c r="H7" i="1"/>
  <c r="L29" i="1" l="1"/>
  <c r="L28" i="1"/>
  <c r="L30" i="1"/>
  <c r="J23" i="1"/>
  <c r="K28" i="1"/>
  <c r="J27" i="1"/>
  <c r="J26" i="1"/>
  <c r="L27" i="1"/>
  <c r="H31" i="1"/>
  <c r="J28" i="1" s="1"/>
  <c r="J30" i="1"/>
  <c r="J29" i="1"/>
  <c r="I22" i="1"/>
  <c r="L23" i="1" s="1"/>
  <c r="I26" i="1"/>
  <c r="K26" i="1" s="1"/>
  <c r="L12" i="1"/>
  <c r="L14" i="1"/>
  <c r="L13" i="1"/>
  <c r="L7" i="1"/>
  <c r="I10" i="1"/>
  <c r="L10" i="1" s="1"/>
  <c r="K22" i="1" l="1"/>
  <c r="J31" i="1" s="1"/>
  <c r="L22" i="1"/>
  <c r="M22" i="1" s="1"/>
  <c r="L26" i="1"/>
  <c r="J22" i="1"/>
  <c r="M26" i="1"/>
  <c r="M28" i="1"/>
  <c r="H15" i="1"/>
  <c r="J6" i="1" s="1"/>
  <c r="M12" i="1"/>
  <c r="L6" i="1"/>
  <c r="M6" i="1" s="1"/>
  <c r="L11" i="1"/>
  <c r="M10" i="1" s="1"/>
  <c r="J14" i="1" l="1"/>
  <c r="J11" i="1"/>
  <c r="J7" i="1"/>
  <c r="J12" i="1"/>
  <c r="J13" i="1"/>
  <c r="J10" i="1"/>
  <c r="K10" i="1" s="1"/>
  <c r="K12" i="1" l="1"/>
  <c r="J15" i="1"/>
  <c r="K6" i="1"/>
</calcChain>
</file>

<file path=xl/sharedStrings.xml><?xml version="1.0" encoding="utf-8"?>
<sst xmlns="http://schemas.openxmlformats.org/spreadsheetml/2006/main" count="48" uniqueCount="22">
  <si>
    <t>TIPO PROCEDIMIENTO</t>
  </si>
  <si>
    <t>TIPO EMPRESA</t>
  </si>
  <si>
    <t>GRANDE</t>
  </si>
  <si>
    <t>MEDIANA</t>
  </si>
  <si>
    <t>MICRO</t>
  </si>
  <si>
    <t>PEQUEÑA</t>
  </si>
  <si>
    <t>TOTAL GENERAL</t>
  </si>
  <si>
    <t>% TIPO DE CONTRATO (OBRA, SERVICIO, SUMINISTRO) RESPECTO DEL TOTAL DEL TIPO DE PROCEDIMIENTO</t>
  </si>
  <si>
    <t>ABIERTO</t>
  </si>
  <si>
    <t>Servicios</t>
  </si>
  <si>
    <t>Suministro</t>
  </si>
  <si>
    <t>NEGOCIADO</t>
  </si>
  <si>
    <t>S.A.R.A.</t>
  </si>
  <si>
    <t>ABIERTO SIMPLIFICADO</t>
  </si>
  <si>
    <t>SUI</t>
  </si>
  <si>
    <t>TOTAL ADJUDICADO</t>
  </si>
  <si>
    <t>NÚMERO DE CONTRATOS ADJUDICADOS DURANTE EL PRIMER SEMESTRE DEL 2025</t>
  </si>
  <si>
    <t>% TIPO DE PROCEDIMIENTO RESPECTO AL TOTAL (71)</t>
  </si>
  <si>
    <t>TOTAL CONTRATOS</t>
  </si>
  <si>
    <t>IMPORTE ADJUDICADO DURANTE EL PRIMER SEMESTRE DEL 2025</t>
  </si>
  <si>
    <t xml:space="preserve">TOTAL GENERAL </t>
  </si>
  <si>
    <t>% TIPO DE PROCEDIMIENTO RESPECTO AL TOTAL (2.988.012,91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</si>
</sst>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Trebuchet MS"/>
      <family val="2"/>
    </font>
    <font>
      <sz val="11"/>
      <color theme="1"/>
      <name val="Trebuchet MS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FFFF"/>
      <name val="Arial Narrow"/>
      <family val="2"/>
    </font>
    <font>
      <b/>
      <sz val="10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7F7F7F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64"/>
      </right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 style="thin">
        <color indexed="64"/>
      </top>
      <bottom style="medium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/>
      <diagonal/>
    </border>
    <border>
      <left style="medium">
        <color indexed="64"/>
      </left>
      <right/>
      <top style="medium">
        <color theme="1"/>
      </top>
      <bottom style="medium">
        <color indexed="64"/>
      </bottom>
      <diagonal/>
    </border>
    <border>
      <left/>
      <right style="medium">
        <color indexed="64"/>
      </right>
      <top style="medium">
        <color theme="1"/>
      </top>
      <bottom style="medium">
        <color indexed="64"/>
      </bottom>
      <diagonal/>
    </border>
    <border>
      <left style="medium">
        <color indexed="64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1"/>
      </left>
      <right/>
      <top style="medium">
        <color theme="1"/>
      </top>
      <bottom style="medium">
        <color indexed="64"/>
      </bottom>
      <diagonal/>
    </border>
    <border>
      <left style="medium">
        <color theme="1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7">
    <xf numFmtId="0" fontId="0" fillId="0" borderId="0" xfId="0"/>
    <xf numFmtId="4" fontId="2" fillId="2" borderId="9" xfId="0" applyNumberFormat="1" applyFont="1" applyFill="1" applyBorder="1" applyAlignment="1">
      <alignment horizontal="center" vertical="center" wrapText="1"/>
    </xf>
    <xf numFmtId="4" fontId="2" fillId="2" borderId="10" xfId="0" applyNumberFormat="1" applyFont="1" applyFill="1" applyBorder="1" applyAlignment="1">
      <alignment horizontal="center" vertical="center" wrapText="1"/>
    </xf>
    <xf numFmtId="4" fontId="2" fillId="2" borderId="11" xfId="0" applyNumberFormat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left" indent="1"/>
    </xf>
    <xf numFmtId="4" fontId="3" fillId="0" borderId="15" xfId="0" applyNumberFormat="1" applyFont="1" applyBorder="1"/>
    <xf numFmtId="10" fontId="3" fillId="0" borderId="15" xfId="1" applyNumberFormat="1" applyFont="1" applyBorder="1" applyAlignment="1">
      <alignment horizontal="center"/>
    </xf>
    <xf numFmtId="10" fontId="3" fillId="0" borderId="17" xfId="1" applyNumberFormat="1" applyFont="1" applyBorder="1" applyAlignment="1">
      <alignment horizontal="center"/>
    </xf>
    <xf numFmtId="0" fontId="3" fillId="0" borderId="20" xfId="0" applyFont="1" applyBorder="1" applyAlignment="1">
      <alignment horizontal="left" indent="1"/>
    </xf>
    <xf numFmtId="4" fontId="3" fillId="0" borderId="21" xfId="0" applyNumberFormat="1" applyFont="1" applyBorder="1"/>
    <xf numFmtId="4" fontId="3" fillId="0" borderId="22" xfId="0" applyNumberFormat="1" applyFont="1" applyBorder="1"/>
    <xf numFmtId="10" fontId="3" fillId="0" borderId="22" xfId="1" applyNumberFormat="1" applyFont="1" applyBorder="1" applyAlignment="1">
      <alignment horizontal="center"/>
    </xf>
    <xf numFmtId="0" fontId="3" fillId="0" borderId="25" xfId="0" applyFont="1" applyBorder="1" applyAlignment="1">
      <alignment horizontal="left" indent="1"/>
    </xf>
    <xf numFmtId="4" fontId="3" fillId="0" borderId="26" xfId="0" applyNumberFormat="1" applyFont="1" applyBorder="1"/>
    <xf numFmtId="0" fontId="0" fillId="0" borderId="26" xfId="0" applyBorder="1"/>
    <xf numFmtId="0" fontId="0" fillId="0" borderId="15" xfId="0" applyBorder="1" applyAlignment="1">
      <alignment horizontal="center"/>
    </xf>
    <xf numFmtId="0" fontId="3" fillId="0" borderId="27" xfId="0" applyFont="1" applyBorder="1" applyAlignment="1">
      <alignment horizontal="left" indent="1"/>
    </xf>
    <xf numFmtId="4" fontId="0" fillId="0" borderId="22" xfId="0" applyNumberFormat="1" applyBorder="1"/>
    <xf numFmtId="0" fontId="0" fillId="0" borderId="22" xfId="0" applyBorder="1" applyAlignment="1">
      <alignment horizontal="center"/>
    </xf>
    <xf numFmtId="4" fontId="3" fillId="0" borderId="15" xfId="0" applyNumberFormat="1" applyFont="1" applyBorder="1" applyAlignment="1">
      <alignment horizontal="right"/>
    </xf>
    <xf numFmtId="10" fontId="3" fillId="0" borderId="28" xfId="1" applyNumberFormat="1" applyFont="1" applyBorder="1" applyAlignment="1">
      <alignment horizontal="center"/>
    </xf>
    <xf numFmtId="10" fontId="3" fillId="0" borderId="29" xfId="1" applyNumberFormat="1" applyFont="1" applyBorder="1" applyAlignment="1">
      <alignment horizontal="center"/>
    </xf>
    <xf numFmtId="0" fontId="3" fillId="0" borderId="0" xfId="0" applyFont="1" applyBorder="1" applyAlignment="1">
      <alignment horizontal="left" indent="1"/>
    </xf>
    <xf numFmtId="4" fontId="3" fillId="0" borderId="17" xfId="0" applyNumberFormat="1" applyFont="1" applyBorder="1"/>
    <xf numFmtId="10" fontId="3" fillId="0" borderId="32" xfId="1" applyNumberFormat="1" applyFont="1" applyBorder="1" applyAlignment="1">
      <alignment horizontal="center"/>
    </xf>
    <xf numFmtId="0" fontId="3" fillId="0" borderId="27" xfId="0" applyFont="1" applyBorder="1" applyAlignment="1">
      <alignment horizontal="center" vertical="top"/>
    </xf>
    <xf numFmtId="4" fontId="3" fillId="0" borderId="20" xfId="0" applyNumberFormat="1" applyFont="1" applyBorder="1"/>
    <xf numFmtId="4" fontId="5" fillId="3" borderId="19" xfId="0" applyNumberFormat="1" applyFont="1" applyFill="1" applyBorder="1" applyAlignment="1">
      <alignment horizontal="center" vertical="center" wrapText="1"/>
    </xf>
    <xf numFmtId="3" fontId="3" fillId="0" borderId="15" xfId="0" applyNumberFormat="1" applyFont="1" applyBorder="1"/>
    <xf numFmtId="3" fontId="3" fillId="0" borderId="22" xfId="0" applyNumberFormat="1" applyFont="1" applyBorder="1"/>
    <xf numFmtId="3" fontId="3" fillId="0" borderId="15" xfId="0" applyNumberFormat="1" applyFont="1" applyBorder="1" applyAlignment="1">
      <alignment horizontal="right"/>
    </xf>
    <xf numFmtId="3" fontId="3" fillId="0" borderId="17" xfId="0" applyNumberFormat="1" applyFont="1" applyBorder="1"/>
    <xf numFmtId="3" fontId="5" fillId="3" borderId="19" xfId="0" applyNumberFormat="1" applyFont="1" applyFill="1" applyBorder="1" applyAlignment="1">
      <alignment horizontal="center" vertical="center" wrapText="1"/>
    </xf>
    <xf numFmtId="4" fontId="2" fillId="2" borderId="39" xfId="0" applyNumberFormat="1" applyFont="1" applyFill="1" applyBorder="1" applyAlignment="1">
      <alignment horizontal="center" vertical="top" wrapText="1"/>
    </xf>
    <xf numFmtId="0" fontId="0" fillId="0" borderId="3" xfId="0" applyBorder="1"/>
    <xf numFmtId="4" fontId="3" fillId="0" borderId="48" xfId="0" applyNumberFormat="1" applyFont="1" applyBorder="1"/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3" fontId="5" fillId="3" borderId="34" xfId="0" applyNumberFormat="1" applyFont="1" applyFill="1" applyBorder="1" applyAlignment="1">
      <alignment horizontal="center" vertical="center" wrapText="1"/>
    </xf>
    <xf numFmtId="3" fontId="5" fillId="3" borderId="35" xfId="0" applyNumberFormat="1" applyFont="1" applyFill="1" applyBorder="1" applyAlignment="1">
      <alignment horizontal="center" vertical="center" wrapText="1"/>
    </xf>
    <xf numFmtId="9" fontId="5" fillId="3" borderId="36" xfId="1" applyFont="1" applyFill="1" applyBorder="1" applyAlignment="1">
      <alignment horizontal="center" vertical="center" wrapText="1"/>
    </xf>
    <xf numFmtId="9" fontId="5" fillId="3" borderId="12" xfId="1" applyFont="1" applyFill="1" applyBorder="1" applyAlignment="1">
      <alignment horizontal="center" vertical="center" wrapText="1"/>
    </xf>
    <xf numFmtId="4" fontId="2" fillId="2" borderId="24" xfId="0" applyNumberFormat="1" applyFont="1" applyFill="1" applyBorder="1" applyAlignment="1">
      <alignment horizontal="center" vertical="center" wrapText="1"/>
    </xf>
    <xf numFmtId="4" fontId="2" fillId="2" borderId="19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Border="1" applyAlignment="1">
      <alignment horizontal="center"/>
    </xf>
    <xf numFmtId="3" fontId="3" fillId="0" borderId="21" xfId="0" applyNumberFormat="1" applyFont="1" applyBorder="1" applyAlignment="1">
      <alignment horizontal="center"/>
    </xf>
    <xf numFmtId="10" fontId="3" fillId="0" borderId="16" xfId="1" applyNumberFormat="1" applyFont="1" applyBorder="1" applyAlignment="1">
      <alignment horizontal="center"/>
    </xf>
    <xf numFmtId="10" fontId="3" fillId="0" borderId="21" xfId="1" applyNumberFormat="1" applyFont="1" applyBorder="1" applyAlignment="1">
      <alignment horizontal="center"/>
    </xf>
    <xf numFmtId="10" fontId="3" fillId="0" borderId="18" xfId="0" applyNumberFormat="1" applyFont="1" applyBorder="1" applyAlignment="1">
      <alignment horizontal="center"/>
    </xf>
    <xf numFmtId="10" fontId="3" fillId="0" borderId="23" xfId="0" applyNumberFormat="1" applyFont="1" applyBorder="1" applyAlignment="1">
      <alignment horizontal="center"/>
    </xf>
    <xf numFmtId="4" fontId="2" fillId="2" borderId="30" xfId="0" applyNumberFormat="1" applyFont="1" applyFill="1" applyBorder="1" applyAlignment="1">
      <alignment horizontal="center" vertical="center" wrapText="1"/>
    </xf>
    <xf numFmtId="3" fontId="3" fillId="0" borderId="31" xfId="0" applyNumberFormat="1" applyFont="1" applyBorder="1" applyAlignment="1">
      <alignment horizontal="center"/>
    </xf>
    <xf numFmtId="10" fontId="3" fillId="0" borderId="31" xfId="1" applyNumberFormat="1" applyFont="1" applyBorder="1" applyAlignment="1">
      <alignment horizontal="center"/>
    </xf>
    <xf numFmtId="10" fontId="3" fillId="0" borderId="33" xfId="0" applyNumberFormat="1" applyFont="1" applyBorder="1" applyAlignment="1">
      <alignment horizontal="center"/>
    </xf>
    <xf numFmtId="4" fontId="2" fillId="2" borderId="13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3" xfId="0" applyBorder="1" applyAlignment="1">
      <alignment horizontal="center"/>
    </xf>
    <xf numFmtId="4" fontId="2" fillId="2" borderId="43" xfId="0" applyNumberFormat="1" applyFont="1" applyFill="1" applyBorder="1" applyAlignment="1">
      <alignment horizontal="center" vertical="center" wrapText="1"/>
    </xf>
    <xf numFmtId="4" fontId="2" fillId="2" borderId="41" xfId="0" applyNumberFormat="1" applyFont="1" applyFill="1" applyBorder="1" applyAlignment="1">
      <alignment horizontal="center" vertical="center" wrapText="1"/>
    </xf>
    <xf numFmtId="4" fontId="2" fillId="2" borderId="8" xfId="0" applyNumberFormat="1" applyFont="1" applyFill="1" applyBorder="1" applyAlignment="1">
      <alignment horizontal="center" vertical="center" wrapText="1"/>
    </xf>
    <xf numFmtId="4" fontId="2" fillId="2" borderId="9" xfId="0" applyNumberFormat="1" applyFont="1" applyFill="1" applyBorder="1" applyAlignment="1">
      <alignment horizontal="center" vertical="center" wrapText="1"/>
    </xf>
    <xf numFmtId="4" fontId="2" fillId="2" borderId="44" xfId="0" applyNumberFormat="1" applyFont="1" applyFill="1" applyBorder="1" applyAlignment="1">
      <alignment horizontal="center" vertical="center" wrapText="1"/>
    </xf>
    <xf numFmtId="4" fontId="2" fillId="2" borderId="45" xfId="0" applyNumberFormat="1" applyFont="1" applyFill="1" applyBorder="1" applyAlignment="1">
      <alignment horizontal="center" vertical="center" wrapText="1"/>
    </xf>
    <xf numFmtId="4" fontId="2" fillId="2" borderId="40" xfId="0" applyNumberFormat="1" applyFont="1" applyFill="1" applyBorder="1" applyAlignment="1">
      <alignment horizontal="center" vertical="center" wrapText="1"/>
    </xf>
    <xf numFmtId="4" fontId="2" fillId="2" borderId="42" xfId="0" applyNumberFormat="1" applyFont="1" applyFill="1" applyBorder="1" applyAlignment="1">
      <alignment horizontal="center" vertical="center" wrapText="1"/>
    </xf>
    <xf numFmtId="4" fontId="2" fillId="2" borderId="37" xfId="0" applyNumberFormat="1" applyFont="1" applyFill="1" applyBorder="1" applyAlignment="1">
      <alignment horizontal="center" vertical="center" wrapText="1"/>
    </xf>
    <xf numFmtId="4" fontId="2" fillId="2" borderId="39" xfId="0" applyNumberFormat="1" applyFont="1" applyFill="1" applyBorder="1" applyAlignment="1">
      <alignment horizontal="center" vertical="center" wrapText="1"/>
    </xf>
    <xf numFmtId="4" fontId="2" fillId="2" borderId="46" xfId="0" applyNumberFormat="1" applyFont="1" applyFill="1" applyBorder="1" applyAlignment="1">
      <alignment horizontal="center" vertical="center" wrapText="1"/>
    </xf>
    <xf numFmtId="4" fontId="2" fillId="2" borderId="38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4" fontId="2" fillId="2" borderId="6" xfId="0" applyNumberFormat="1" applyFont="1" applyFill="1" applyBorder="1" applyAlignment="1">
      <alignment horizontal="center" vertical="center" wrapText="1"/>
    </xf>
    <xf numFmtId="4" fontId="5" fillId="3" borderId="34" xfId="0" applyNumberFormat="1" applyFont="1" applyFill="1" applyBorder="1" applyAlignment="1">
      <alignment horizontal="center" vertical="center" wrapText="1"/>
    </xf>
    <xf numFmtId="4" fontId="5" fillId="3" borderId="35" xfId="0" applyNumberFormat="1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 wrapText="1"/>
    </xf>
    <xf numFmtId="9" fontId="5" fillId="4" borderId="2" xfId="1" applyFont="1" applyFill="1" applyBorder="1" applyAlignment="1">
      <alignment horizontal="center" vertical="center" wrapText="1"/>
    </xf>
    <xf numFmtId="4" fontId="3" fillId="0" borderId="16" xfId="0" applyNumberFormat="1" applyFont="1" applyBorder="1" applyAlignment="1">
      <alignment horizontal="center"/>
    </xf>
    <xf numFmtId="4" fontId="3" fillId="0" borderId="21" xfId="0" applyNumberFormat="1" applyFont="1" applyBorder="1" applyAlignment="1">
      <alignment horizontal="center"/>
    </xf>
    <xf numFmtId="4" fontId="3" fillId="0" borderId="31" xfId="0" applyNumberFormat="1" applyFont="1" applyBorder="1" applyAlignment="1">
      <alignment horizontal="center"/>
    </xf>
    <xf numFmtId="4" fontId="2" fillId="2" borderId="34" xfId="0" applyNumberFormat="1" applyFont="1" applyFill="1" applyBorder="1" applyAlignment="1">
      <alignment horizontal="center" vertical="center" wrapText="1"/>
    </xf>
    <xf numFmtId="4" fontId="2" fillId="2" borderId="7" xfId="0" applyNumberFormat="1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4" fontId="2" fillId="2" borderId="47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1"/>
  <sheetViews>
    <sheetView showGridLines="0" tabSelected="1" zoomScale="80" zoomScaleNormal="80" workbookViewId="0">
      <selection activeCell="I12" sqref="I12:I14"/>
    </sheetView>
  </sheetViews>
  <sheetFormatPr baseColWidth="10" defaultRowHeight="16.5" x14ac:dyDescent="0.3"/>
  <cols>
    <col min="10" max="10" width="11.25" customWidth="1"/>
  </cols>
  <sheetData>
    <row r="2" spans="1:13" ht="18" customHeight="1" thickBot="1" x14ac:dyDescent="0.35"/>
    <row r="3" spans="1:13" ht="23.25" customHeight="1" thickBot="1" x14ac:dyDescent="0.35">
      <c r="A3" s="34"/>
      <c r="B3" s="82" t="s">
        <v>19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33"/>
    </row>
    <row r="4" spans="1:13" ht="19.5" customHeight="1" thickBot="1" x14ac:dyDescent="0.35">
      <c r="A4" s="34"/>
      <c r="B4" s="71" t="s">
        <v>0</v>
      </c>
      <c r="C4" s="62"/>
      <c r="D4" s="65" t="s">
        <v>1</v>
      </c>
      <c r="E4" s="66"/>
      <c r="F4" s="66"/>
      <c r="G4" s="67"/>
      <c r="H4" s="71" t="s">
        <v>20</v>
      </c>
      <c r="I4" s="62"/>
      <c r="J4" s="71" t="s">
        <v>21</v>
      </c>
      <c r="K4" s="62"/>
      <c r="L4" s="85" t="s">
        <v>7</v>
      </c>
      <c r="M4" s="62"/>
    </row>
    <row r="5" spans="1:13" ht="79.5" customHeight="1" thickBot="1" x14ac:dyDescent="0.35">
      <c r="A5" s="34"/>
      <c r="B5" s="73"/>
      <c r="C5" s="74"/>
      <c r="D5" s="1" t="s">
        <v>2</v>
      </c>
      <c r="E5" s="3" t="s">
        <v>3</v>
      </c>
      <c r="F5" s="3" t="s">
        <v>4</v>
      </c>
      <c r="G5" s="3" t="s">
        <v>5</v>
      </c>
      <c r="H5" s="83"/>
      <c r="I5" s="84"/>
      <c r="J5" s="72"/>
      <c r="K5" s="64"/>
      <c r="L5" s="86"/>
      <c r="M5" s="74"/>
    </row>
    <row r="6" spans="1:13" x14ac:dyDescent="0.3">
      <c r="B6" s="50" t="s">
        <v>8</v>
      </c>
      <c r="C6" s="4" t="s">
        <v>9</v>
      </c>
      <c r="D6" s="5">
        <v>118354.26</v>
      </c>
      <c r="E6" s="5">
        <v>104059.71</v>
      </c>
      <c r="F6" s="5">
        <v>89600</v>
      </c>
      <c r="G6" s="5">
        <v>55061.990000000005</v>
      </c>
      <c r="H6" s="35">
        <f>D6+E6+F6+G6</f>
        <v>367075.95999999996</v>
      </c>
      <c r="I6" s="79">
        <f>H6+H7</f>
        <v>416291.86999999994</v>
      </c>
      <c r="J6" s="6">
        <f>H6/H15</f>
        <v>0.12283469057824095</v>
      </c>
      <c r="K6" s="46">
        <f>J6+J7</f>
        <v>0.13930381886541224</v>
      </c>
      <c r="L6" s="6">
        <f>H6/I6</f>
        <v>0.88177547161802616</v>
      </c>
      <c r="M6" s="53">
        <f>L6+L7</f>
        <v>1</v>
      </c>
    </row>
    <row r="7" spans="1:13" ht="17.25" thickBot="1" x14ac:dyDescent="0.35">
      <c r="B7" s="43"/>
      <c r="C7" s="8" t="s">
        <v>10</v>
      </c>
      <c r="D7" s="9"/>
      <c r="E7" s="10">
        <v>9631.1500000000015</v>
      </c>
      <c r="F7" s="10"/>
      <c r="G7" s="10">
        <v>39584.759999999995</v>
      </c>
      <c r="H7" s="10">
        <f>E7+G7</f>
        <v>49215.909999999996</v>
      </c>
      <c r="I7" s="80"/>
      <c r="J7" s="11">
        <f>H7/H15</f>
        <v>1.6469128287171283E-2</v>
      </c>
      <c r="K7" s="47"/>
      <c r="L7" s="11">
        <f>H7/I6</f>
        <v>0.11822452838197393</v>
      </c>
      <c r="M7" s="49"/>
    </row>
    <row r="8" spans="1:13" x14ac:dyDescent="0.3">
      <c r="B8" s="42" t="s">
        <v>11</v>
      </c>
      <c r="C8" s="12" t="s">
        <v>9</v>
      </c>
      <c r="D8" s="5"/>
      <c r="E8" s="5"/>
      <c r="F8" s="5"/>
      <c r="G8" s="5"/>
      <c r="H8" s="13"/>
      <c r="I8" s="55"/>
      <c r="J8" s="14"/>
      <c r="K8" s="57"/>
      <c r="L8" s="15"/>
      <c r="M8" s="59"/>
    </row>
    <row r="9" spans="1:13" ht="17.25" thickBot="1" x14ac:dyDescent="0.35">
      <c r="B9" s="43"/>
      <c r="C9" s="16" t="s">
        <v>10</v>
      </c>
      <c r="D9" s="10"/>
      <c r="E9" s="10"/>
      <c r="F9" s="10"/>
      <c r="G9" s="10"/>
      <c r="H9" s="10"/>
      <c r="I9" s="56"/>
      <c r="J9" s="17"/>
      <c r="K9" s="58"/>
      <c r="L9" s="18"/>
      <c r="M9" s="60"/>
    </row>
    <row r="10" spans="1:13" x14ac:dyDescent="0.3">
      <c r="B10" s="42" t="s">
        <v>12</v>
      </c>
      <c r="C10" s="12" t="s">
        <v>9</v>
      </c>
      <c r="D10" s="19">
        <v>1293618.8999999999</v>
      </c>
      <c r="E10" s="5"/>
      <c r="F10" s="5"/>
      <c r="G10" s="5">
        <v>347887.66000000003</v>
      </c>
      <c r="H10" s="5">
        <f>D10+G10</f>
        <v>1641506.56</v>
      </c>
      <c r="I10" s="79">
        <f>H10+H11</f>
        <v>2267185.0499999998</v>
      </c>
      <c r="J10" s="20">
        <f>H10/H15</f>
        <v>0.54929761780028508</v>
      </c>
      <c r="K10" s="46">
        <f>J10+J11</f>
        <v>0.75866851672979008</v>
      </c>
      <c r="L10" s="21">
        <f>H10/I10</f>
        <v>0.72402848633815764</v>
      </c>
      <c r="M10" s="48">
        <f>L10+L11</f>
        <v>1</v>
      </c>
    </row>
    <row r="11" spans="1:13" ht="17.25" thickBot="1" x14ac:dyDescent="0.35">
      <c r="B11" s="43"/>
      <c r="C11" s="16" t="s">
        <v>10</v>
      </c>
      <c r="D11" s="10">
        <v>314544.75</v>
      </c>
      <c r="E11" s="10">
        <v>6368.72</v>
      </c>
      <c r="F11" s="10">
        <v>55963.8</v>
      </c>
      <c r="G11" s="10">
        <v>248801.22</v>
      </c>
      <c r="H11" s="10">
        <f>D11+E11+F11+G11</f>
        <v>625678.49</v>
      </c>
      <c r="I11" s="80"/>
      <c r="J11" s="11">
        <f>H11/H15</f>
        <v>0.20937089892950503</v>
      </c>
      <c r="K11" s="47"/>
      <c r="L11" s="11">
        <f>H11/I10</f>
        <v>0.27597151366184247</v>
      </c>
      <c r="M11" s="49"/>
    </row>
    <row r="12" spans="1:13" x14ac:dyDescent="0.3">
      <c r="B12" s="42" t="s">
        <v>13</v>
      </c>
      <c r="C12" s="12" t="s">
        <v>9</v>
      </c>
      <c r="D12" s="5">
        <v>92447.41</v>
      </c>
      <c r="E12" s="5">
        <v>3910.72</v>
      </c>
      <c r="F12" s="5">
        <v>5460</v>
      </c>
      <c r="G12" s="5"/>
      <c r="H12" s="5">
        <f>D12+E12+F12</f>
        <v>101818.13</v>
      </c>
      <c r="I12" s="79">
        <f>H12+H13+H14</f>
        <v>304896.78999999998</v>
      </c>
      <c r="J12" s="20">
        <f>H12/H15</f>
        <v>3.407141806236811E-2</v>
      </c>
      <c r="K12" s="46">
        <f>J12+J13+J14</f>
        <v>0.1020276644047976</v>
      </c>
      <c r="L12" s="6">
        <f>H12/I12</f>
        <v>0.33394293852683726</v>
      </c>
      <c r="M12" s="48">
        <f>L12+L13+L14</f>
        <v>1</v>
      </c>
    </row>
    <row r="13" spans="1:13" x14ac:dyDescent="0.3">
      <c r="B13" s="50"/>
      <c r="C13" s="22" t="s">
        <v>10</v>
      </c>
      <c r="D13" s="23"/>
      <c r="E13" s="23">
        <v>21528.68</v>
      </c>
      <c r="F13" s="23">
        <v>3100</v>
      </c>
      <c r="G13" s="23"/>
      <c r="H13" s="23">
        <f>E13+F13</f>
        <v>24628.68</v>
      </c>
      <c r="I13" s="81"/>
      <c r="J13" s="24">
        <f>H13/H15</f>
        <v>8.2414993538408553E-3</v>
      </c>
      <c r="K13" s="52"/>
      <c r="L13" s="7">
        <f>H13/I12</f>
        <v>8.0777104934427163E-2</v>
      </c>
      <c r="M13" s="53"/>
    </row>
    <row r="14" spans="1:13" ht="17.25" thickBot="1" x14ac:dyDescent="0.35">
      <c r="B14" s="43"/>
      <c r="C14" s="25" t="s">
        <v>14</v>
      </c>
      <c r="D14" s="10">
        <v>81494.98</v>
      </c>
      <c r="E14" s="26"/>
      <c r="F14" s="10"/>
      <c r="G14" s="10">
        <v>96955</v>
      </c>
      <c r="H14" s="10">
        <f>D14+G14</f>
        <v>178449.97999999998</v>
      </c>
      <c r="I14" s="80"/>
      <c r="J14" s="11">
        <f>H14/H15</f>
        <v>5.9714746988588648E-2</v>
      </c>
      <c r="K14" s="47"/>
      <c r="L14" s="11">
        <f>H14/I12</f>
        <v>0.58527995653873555</v>
      </c>
      <c r="M14" s="49"/>
    </row>
    <row r="15" spans="1:13" ht="17.25" thickBot="1" x14ac:dyDescent="0.35">
      <c r="B15" s="36" t="s">
        <v>15</v>
      </c>
      <c r="C15" s="37"/>
      <c r="D15" s="27">
        <f>D6+D10+D11+D12+D14</f>
        <v>1900460.2999999998</v>
      </c>
      <c r="E15" s="27">
        <f>E6+E7+E11+E12+E13</f>
        <v>145498.98000000001</v>
      </c>
      <c r="F15" s="27">
        <f>F6+F11+F12+F13</f>
        <v>154123.79999999999</v>
      </c>
      <c r="G15" s="27">
        <f>G6+G7+G10+G11+G14</f>
        <v>788290.63</v>
      </c>
      <c r="H15" s="75">
        <f>I6+I10+I12</f>
        <v>2988373.71</v>
      </c>
      <c r="I15" s="76"/>
      <c r="J15" s="40">
        <f>J6+J7+J10+J11+J12+J13+J14</f>
        <v>1</v>
      </c>
      <c r="K15" s="41"/>
      <c r="L15" s="77"/>
      <c r="M15" s="78"/>
    </row>
    <row r="17" spans="2:13" ht="18.75" customHeight="1" x14ac:dyDescent="0.3"/>
    <row r="18" spans="2:13" ht="9.75" customHeight="1" thickBot="1" x14ac:dyDescent="0.35"/>
    <row r="19" spans="2:13" ht="26.25" customHeight="1" thickBot="1" x14ac:dyDescent="0.35">
      <c r="B19" s="68" t="s">
        <v>16</v>
      </c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70"/>
    </row>
    <row r="20" spans="2:13" ht="21.75" customHeight="1" thickBot="1" x14ac:dyDescent="0.35">
      <c r="B20" s="61" t="s">
        <v>0</v>
      </c>
      <c r="C20" s="62"/>
      <c r="D20" s="65" t="s">
        <v>1</v>
      </c>
      <c r="E20" s="66"/>
      <c r="F20" s="66"/>
      <c r="G20" s="67"/>
      <c r="H20" s="71" t="s">
        <v>6</v>
      </c>
      <c r="I20" s="62"/>
      <c r="J20" s="71" t="s">
        <v>17</v>
      </c>
      <c r="K20" s="62"/>
      <c r="L20" s="71" t="s">
        <v>7</v>
      </c>
      <c r="M20" s="62"/>
    </row>
    <row r="21" spans="2:13" ht="81.75" customHeight="1" thickBot="1" x14ac:dyDescent="0.35">
      <c r="B21" s="63"/>
      <c r="C21" s="64"/>
      <c r="D21" s="2" t="s">
        <v>2</v>
      </c>
      <c r="E21" s="3" t="s">
        <v>3</v>
      </c>
      <c r="F21" s="3" t="s">
        <v>4</v>
      </c>
      <c r="G21" s="3" t="s">
        <v>5</v>
      </c>
      <c r="H21" s="72"/>
      <c r="I21" s="64"/>
      <c r="J21" s="72"/>
      <c r="K21" s="64"/>
      <c r="L21" s="73"/>
      <c r="M21" s="74"/>
    </row>
    <row r="22" spans="2:13" x14ac:dyDescent="0.3">
      <c r="B22" s="54" t="s">
        <v>8</v>
      </c>
      <c r="C22" s="4" t="s">
        <v>9</v>
      </c>
      <c r="D22" s="28">
        <v>1</v>
      </c>
      <c r="E22" s="28">
        <v>2</v>
      </c>
      <c r="F22" s="28">
        <v>2</v>
      </c>
      <c r="G22" s="28">
        <v>3</v>
      </c>
      <c r="H22" s="28">
        <f>D22+E22+F22+G22</f>
        <v>8</v>
      </c>
      <c r="I22" s="44">
        <f>H22+H23</f>
        <v>20</v>
      </c>
      <c r="J22" s="6">
        <f>H22/H31</f>
        <v>0.11267605633802817</v>
      </c>
      <c r="K22" s="46">
        <f>I22/H31</f>
        <v>0.28169014084507044</v>
      </c>
      <c r="L22" s="6">
        <f>H22/I22</f>
        <v>0.4</v>
      </c>
      <c r="M22" s="53">
        <f>L22+L23</f>
        <v>1</v>
      </c>
    </row>
    <row r="23" spans="2:13" ht="17.25" thickBot="1" x14ac:dyDescent="0.35">
      <c r="B23" s="43"/>
      <c r="C23" s="8" t="s">
        <v>10</v>
      </c>
      <c r="D23" s="9"/>
      <c r="E23" s="29">
        <v>2</v>
      </c>
      <c r="F23" s="10"/>
      <c r="G23" s="29">
        <v>10</v>
      </c>
      <c r="H23" s="29">
        <f>G23+E23</f>
        <v>12</v>
      </c>
      <c r="I23" s="45"/>
      <c r="J23" s="11">
        <f>H23/H31</f>
        <v>0.16901408450704225</v>
      </c>
      <c r="K23" s="47"/>
      <c r="L23" s="11">
        <f>H23/I22</f>
        <v>0.6</v>
      </c>
      <c r="M23" s="49"/>
    </row>
    <row r="24" spans="2:13" x14ac:dyDescent="0.3">
      <c r="B24" s="42" t="s">
        <v>11</v>
      </c>
      <c r="C24" s="12" t="s">
        <v>9</v>
      </c>
      <c r="D24" s="5"/>
      <c r="E24" s="5"/>
      <c r="F24" s="5"/>
      <c r="G24" s="5"/>
      <c r="H24" s="13"/>
      <c r="I24" s="55"/>
      <c r="J24" s="14"/>
      <c r="K24" s="57"/>
      <c r="L24" s="15"/>
      <c r="M24" s="59"/>
    </row>
    <row r="25" spans="2:13" ht="17.25" thickBot="1" x14ac:dyDescent="0.35">
      <c r="B25" s="43"/>
      <c r="C25" s="16" t="s">
        <v>10</v>
      </c>
      <c r="D25" s="10"/>
      <c r="E25" s="10"/>
      <c r="F25" s="10"/>
      <c r="G25" s="10"/>
      <c r="H25" s="10"/>
      <c r="I25" s="56"/>
      <c r="J25" s="17"/>
      <c r="K25" s="58"/>
      <c r="L25" s="18"/>
      <c r="M25" s="60"/>
    </row>
    <row r="26" spans="2:13" x14ac:dyDescent="0.3">
      <c r="B26" s="42" t="s">
        <v>12</v>
      </c>
      <c r="C26" s="12" t="s">
        <v>9</v>
      </c>
      <c r="D26" s="30">
        <v>4</v>
      </c>
      <c r="E26" s="5"/>
      <c r="F26" s="5"/>
      <c r="G26" s="28">
        <v>2</v>
      </c>
      <c r="H26" s="28">
        <f>G26+D26</f>
        <v>6</v>
      </c>
      <c r="I26" s="44">
        <f>H27+H26</f>
        <v>42</v>
      </c>
      <c r="J26" s="20">
        <f>H26/H31</f>
        <v>8.4507042253521125E-2</v>
      </c>
      <c r="K26" s="46">
        <f>I26/H31</f>
        <v>0.59154929577464788</v>
      </c>
      <c r="L26" s="21">
        <f>H26/I26</f>
        <v>0.14285714285714285</v>
      </c>
      <c r="M26" s="48">
        <f>L26+L27</f>
        <v>1</v>
      </c>
    </row>
    <row r="27" spans="2:13" ht="17.25" thickBot="1" x14ac:dyDescent="0.35">
      <c r="B27" s="43"/>
      <c r="C27" s="16" t="s">
        <v>10</v>
      </c>
      <c r="D27" s="29">
        <v>12</v>
      </c>
      <c r="E27" s="29">
        <v>5</v>
      </c>
      <c r="F27" s="29">
        <v>1</v>
      </c>
      <c r="G27" s="29">
        <v>18</v>
      </c>
      <c r="H27" s="29">
        <f>G27+F27+E27+D27</f>
        <v>36</v>
      </c>
      <c r="I27" s="45"/>
      <c r="J27" s="11">
        <f>H27/H31</f>
        <v>0.50704225352112675</v>
      </c>
      <c r="K27" s="47"/>
      <c r="L27" s="11">
        <f>H27/I26</f>
        <v>0.8571428571428571</v>
      </c>
      <c r="M27" s="49"/>
    </row>
    <row r="28" spans="2:13" x14ac:dyDescent="0.3">
      <c r="B28" s="42" t="s">
        <v>13</v>
      </c>
      <c r="C28" s="12" t="s">
        <v>9</v>
      </c>
      <c r="D28" s="28">
        <v>3</v>
      </c>
      <c r="E28" s="28">
        <v>1</v>
      </c>
      <c r="F28" s="28">
        <v>1</v>
      </c>
      <c r="G28" s="5"/>
      <c r="H28" s="28">
        <f>F28+E28+D28</f>
        <v>5</v>
      </c>
      <c r="I28" s="44">
        <f>H30+H29+H28</f>
        <v>9</v>
      </c>
      <c r="J28" s="20">
        <f>H28/H31</f>
        <v>7.0422535211267609E-2</v>
      </c>
      <c r="K28" s="46">
        <f>I28/H31</f>
        <v>0.12676056338028169</v>
      </c>
      <c r="L28" s="6">
        <f>H28/I28</f>
        <v>0.55555555555555558</v>
      </c>
      <c r="M28" s="48">
        <f>L28+L29+L30</f>
        <v>1</v>
      </c>
    </row>
    <row r="29" spans="2:13" x14ac:dyDescent="0.3">
      <c r="B29" s="50"/>
      <c r="C29" s="22" t="s">
        <v>10</v>
      </c>
      <c r="D29" s="23"/>
      <c r="E29" s="31">
        <v>1</v>
      </c>
      <c r="F29" s="31">
        <v>1</v>
      </c>
      <c r="G29" s="23"/>
      <c r="H29" s="31">
        <f>F29+E29</f>
        <v>2</v>
      </c>
      <c r="I29" s="51"/>
      <c r="J29" s="24">
        <f>H29/H31</f>
        <v>2.8169014084507043E-2</v>
      </c>
      <c r="K29" s="52"/>
      <c r="L29" s="7">
        <f>H29/I28</f>
        <v>0.22222222222222221</v>
      </c>
      <c r="M29" s="53"/>
    </row>
    <row r="30" spans="2:13" ht="17.25" thickBot="1" x14ac:dyDescent="0.35">
      <c r="B30" s="43"/>
      <c r="C30" s="25" t="s">
        <v>14</v>
      </c>
      <c r="D30" s="29">
        <v>1</v>
      </c>
      <c r="E30" s="26"/>
      <c r="F30" s="10"/>
      <c r="G30" s="29">
        <v>1</v>
      </c>
      <c r="H30" s="29">
        <f>G30+D30</f>
        <v>2</v>
      </c>
      <c r="I30" s="45"/>
      <c r="J30" s="11">
        <f>H30/H31</f>
        <v>2.8169014084507043E-2</v>
      </c>
      <c r="K30" s="47"/>
      <c r="L30" s="11">
        <f>H30/I28</f>
        <v>0.22222222222222221</v>
      </c>
      <c r="M30" s="49"/>
    </row>
    <row r="31" spans="2:13" ht="17.25" thickBot="1" x14ac:dyDescent="0.35">
      <c r="B31" s="36" t="s">
        <v>18</v>
      </c>
      <c r="C31" s="37"/>
      <c r="D31" s="32">
        <f>D22+D26+D27+D28+D30</f>
        <v>21</v>
      </c>
      <c r="E31" s="32">
        <f>E22+E23+E27+E28+E29</f>
        <v>11</v>
      </c>
      <c r="F31" s="32">
        <f>F22+F27+F28+F29</f>
        <v>5</v>
      </c>
      <c r="G31" s="32">
        <f>G22+G23+G26+G27+G30</f>
        <v>34</v>
      </c>
      <c r="H31" s="38">
        <f>H22+H23+H26+H27+H28+H29+H30</f>
        <v>71</v>
      </c>
      <c r="I31" s="39"/>
      <c r="J31" s="40">
        <f>K22+K26+K28</f>
        <v>1</v>
      </c>
      <c r="K31" s="41"/>
    </row>
  </sheetData>
  <mergeCells count="51">
    <mergeCell ref="B4:C5"/>
    <mergeCell ref="B3:L3"/>
    <mergeCell ref="D4:G4"/>
    <mergeCell ref="H4:I5"/>
    <mergeCell ref="J4:K5"/>
    <mergeCell ref="L4:M5"/>
    <mergeCell ref="B6:B7"/>
    <mergeCell ref="I6:I7"/>
    <mergeCell ref="K6:K7"/>
    <mergeCell ref="M6:M7"/>
    <mergeCell ref="B8:B9"/>
    <mergeCell ref="I8:I9"/>
    <mergeCell ref="K8:K9"/>
    <mergeCell ref="M8:M9"/>
    <mergeCell ref="B15:C15"/>
    <mergeCell ref="H15:I15"/>
    <mergeCell ref="J15:K15"/>
    <mergeCell ref="L15:M15"/>
    <mergeCell ref="B10:B11"/>
    <mergeCell ref="I10:I11"/>
    <mergeCell ref="K10:K11"/>
    <mergeCell ref="M10:M11"/>
    <mergeCell ref="B12:B14"/>
    <mergeCell ref="I12:I14"/>
    <mergeCell ref="K12:K14"/>
    <mergeCell ref="M12:M14"/>
    <mergeCell ref="B20:C21"/>
    <mergeCell ref="D20:G20"/>
    <mergeCell ref="B19:M19"/>
    <mergeCell ref="H20:I21"/>
    <mergeCell ref="J20:K21"/>
    <mergeCell ref="L20:M21"/>
    <mergeCell ref="B22:B23"/>
    <mergeCell ref="I22:I23"/>
    <mergeCell ref="K22:K23"/>
    <mergeCell ref="M22:M23"/>
    <mergeCell ref="B24:B25"/>
    <mergeCell ref="I24:I25"/>
    <mergeCell ref="K24:K25"/>
    <mergeCell ref="M24:M25"/>
    <mergeCell ref="M26:M27"/>
    <mergeCell ref="B28:B30"/>
    <mergeCell ref="I28:I30"/>
    <mergeCell ref="K28:K30"/>
    <mergeCell ref="M28:M30"/>
    <mergeCell ref="B31:C31"/>
    <mergeCell ref="H31:I31"/>
    <mergeCell ref="J31:K31"/>
    <mergeCell ref="B26:B27"/>
    <mergeCell ref="I26:I27"/>
    <mergeCell ref="K26:K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Mutua Balear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 Ana Moragues Sampedro</dc:creator>
  <cp:lastModifiedBy>Catalina Ana Moragues Sampedro</cp:lastModifiedBy>
  <dcterms:created xsi:type="dcterms:W3CDTF">2025-08-05T13:14:38Z</dcterms:created>
  <dcterms:modified xsi:type="dcterms:W3CDTF">2025-08-28T10:37:50Z</dcterms:modified>
</cp:coreProperties>
</file>